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VV Tööhõiveprogramm\THP ESF vahendite eelarve\Muutmine 2026\"/>
    </mc:Choice>
  </mc:AlternateContent>
  <xr:revisionPtr revIDLastSave="0" documentId="13_ncr:1_{30871F84-868B-43C0-8E96-E4957E936C9B}" xr6:coauthVersionLast="47" xr6:coauthVersionMax="47" xr10:uidLastSave="{00000000-0000-0000-0000-000000000000}"/>
  <bookViews>
    <workbookView xWindow="-110" yWindow="-110" windowWidth="19420" windowHeight="11500" xr2:uid="{3B506572-3C6C-43AB-9436-9C008EDB3346}"/>
  </bookViews>
  <sheets>
    <sheet name="THP ESF" sheetId="1" r:id="rId1"/>
  </sheets>
  <definedNames>
    <definedName name="_xlnm._FilterDatabase" localSheetId="0" hidden="1">'THP ESF'!$B$70:$B$71</definedName>
    <definedName name="_xlnm.Print_Area" localSheetId="0">'THP ESF'!$A$1:$R$46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1" i="1" l="1"/>
  <c r="E21" i="1"/>
  <c r="E22" i="1"/>
  <c r="F21" i="1"/>
  <c r="D13" i="1" l="1"/>
  <c r="H13" i="1"/>
  <c r="F13" i="1"/>
  <c r="G13" i="1"/>
  <c r="E13" i="1"/>
  <c r="I13" i="1" l="1"/>
  <c r="G24" i="1"/>
  <c r="G22" i="1" s="1"/>
  <c r="I33" i="1"/>
  <c r="H32" i="1"/>
  <c r="H30" i="1" s="1"/>
  <c r="G32" i="1"/>
  <c r="F32" i="1"/>
  <c r="F30" i="1" s="1"/>
  <c r="E32" i="1"/>
  <c r="E30" i="1" s="1"/>
  <c r="D32" i="1"/>
  <c r="D30" i="1" s="1"/>
  <c r="C32" i="1"/>
  <c r="I32" i="1" s="1"/>
  <c r="I31" i="1"/>
  <c r="G30" i="1"/>
  <c r="I29" i="1"/>
  <c r="I28" i="1"/>
  <c r="I27" i="1"/>
  <c r="I26" i="1"/>
  <c r="F24" i="1"/>
  <c r="F22" i="1" s="1"/>
  <c r="F34" i="1" s="1"/>
  <c r="H24" i="1"/>
  <c r="H22" i="1" s="1"/>
  <c r="H21" i="1" s="1"/>
  <c r="D24" i="1"/>
  <c r="D22" i="1" s="1"/>
  <c r="C24" i="1"/>
  <c r="C22" i="1" s="1"/>
  <c r="I23" i="1"/>
  <c r="H34" i="1" l="1"/>
  <c r="M45" i="1" s="1"/>
  <c r="G34" i="1"/>
  <c r="K45" i="1" s="1"/>
  <c r="I25" i="1"/>
  <c r="M44" i="1"/>
  <c r="D21" i="1"/>
  <c r="D34" i="1" s="1"/>
  <c r="I45" i="1"/>
  <c r="I44" i="1"/>
  <c r="I42" i="1" s="1"/>
  <c r="I43" i="1" s="1"/>
  <c r="C30" i="1"/>
  <c r="E24" i="1"/>
  <c r="M42" i="1" l="1"/>
  <c r="M43" i="1" s="1"/>
  <c r="K44" i="1"/>
  <c r="K42" i="1" s="1"/>
  <c r="K43" i="1" s="1"/>
  <c r="I24" i="1"/>
  <c r="C21" i="1"/>
  <c r="I30" i="1"/>
  <c r="E45" i="1"/>
  <c r="E44" i="1"/>
  <c r="E42" i="1" s="1"/>
  <c r="E43" i="1" s="1"/>
  <c r="C34" i="1" l="1"/>
  <c r="I22" i="1"/>
  <c r="E34" i="1"/>
  <c r="I21" i="1" l="1"/>
  <c r="C45" i="1"/>
  <c r="I34" i="1"/>
  <c r="C35" i="1" s="1"/>
  <c r="C44" i="1"/>
  <c r="G45" i="1"/>
  <c r="G44" i="1"/>
  <c r="G42" i="1" s="1"/>
  <c r="G43" i="1" s="1"/>
  <c r="O44" i="1" l="1"/>
  <c r="C42" i="1"/>
  <c r="O45" i="1"/>
  <c r="C43" i="1" l="1"/>
  <c r="O42" i="1"/>
  <c r="O43" i="1" s="1"/>
</calcChain>
</file>

<file path=xl/sharedStrings.xml><?xml version="1.0" encoding="utf-8"?>
<sst xmlns="http://schemas.openxmlformats.org/spreadsheetml/2006/main" count="88" uniqueCount="63">
  <si>
    <t>Majandus- ja infotehnoloogiaministri 11.12.2023</t>
  </si>
  <si>
    <t>käskkiri nr 156</t>
  </si>
  <si>
    <t>"Tööhõiveprogramm 2024-2029 ESF+ tegevuste eelarve"</t>
  </si>
  <si>
    <t>MUUDETUD</t>
  </si>
  <si>
    <t>Majandus- ja tööstusminister 07.08.2024</t>
  </si>
  <si>
    <t>käskkirjaga nr 64</t>
  </si>
  <si>
    <t>Majandus- ja tööstusminister 11.11.2024</t>
  </si>
  <si>
    <t>käskkirjaga nr 81</t>
  </si>
  <si>
    <t>Majandus- ja tööstusminister 25.03.2025</t>
  </si>
  <si>
    <t>käskkirijaga nr 42</t>
  </si>
  <si>
    <t>Tööhõiveprogramm 2024-2029 ESF+ tegevuste eelarve</t>
  </si>
  <si>
    <t>TAT abikõlblikkuse periood: 01.01.2024-31.12.2029</t>
  </si>
  <si>
    <t>Majandus- ja tööstusminister 28.05.2025</t>
  </si>
  <si>
    <t>TAT nimi: Tööhõiveprgramm 2024-2029</t>
  </si>
  <si>
    <t>käskkirijaga nr 63</t>
  </si>
  <si>
    <t>TAT elluviija: Eesti Töötukassa</t>
  </si>
  <si>
    <t>Eelarve</t>
  </si>
  <si>
    <t>Majandus- ja tööstusminister 30.09.2025</t>
  </si>
  <si>
    <t>Rea nr</t>
  </si>
  <si>
    <t>Aasta</t>
  </si>
  <si>
    <t>käskkirijaga nr 101</t>
  </si>
  <si>
    <t>Kulukoht</t>
  </si>
  <si>
    <t xml:space="preserve">Tegelik kulu </t>
  </si>
  <si>
    <t xml:space="preserve">Abikõlblik kulu </t>
  </si>
  <si>
    <t>Abikõlblik kulu</t>
  </si>
  <si>
    <t>Kokku</t>
  </si>
  <si>
    <t>1</t>
  </si>
  <si>
    <t>Otsesed kulud</t>
  </si>
  <si>
    <t>1.1</t>
  </si>
  <si>
    <t>Meede 21.4.2.3 tegevused</t>
  </si>
  <si>
    <t>1.1.1</t>
  </si>
  <si>
    <t>Teavitustegevused</t>
  </si>
  <si>
    <t>1.1.2</t>
  </si>
  <si>
    <t>Tööturumeetmed</t>
  </si>
  <si>
    <t>1.1.2.1</t>
  </si>
  <si>
    <t>Tööalane rehabilitatsioon</t>
  </si>
  <si>
    <t>1.1.2.2</t>
  </si>
  <si>
    <t>Oskuste arendamise seminarid</t>
  </si>
  <si>
    <t>1.1.2.3</t>
  </si>
  <si>
    <t>Tööandja koolitustoetus töötaja roheoskuste arendamiseks</t>
  </si>
  <si>
    <t>1.1.2.4</t>
  </si>
  <si>
    <t>Toetatud töölerakendamise koolitused</t>
  </si>
  <si>
    <t>1.1.2.5</t>
  </si>
  <si>
    <t>Karjääriinfo vahendamine</t>
  </si>
  <si>
    <t>1.2</t>
  </si>
  <si>
    <t>Meede 21.4.3.1 tegevused (pikaajalise haiguslehe alusel töötavad inimesed)</t>
  </si>
  <si>
    <t>1.2.1</t>
  </si>
  <si>
    <t>1.2.2</t>
  </si>
  <si>
    <t>1.2.2.1</t>
  </si>
  <si>
    <t>2</t>
  </si>
  <si>
    <t>Kokku kulud</t>
  </si>
  <si>
    <t>3</t>
  </si>
  <si>
    <t>Eelarve kokku (2024-2029)</t>
  </si>
  <si>
    <t>TAT finantsplaan</t>
  </si>
  <si>
    <t>Finantsallikate jaotus</t>
  </si>
  <si>
    <t>Summa</t>
  </si>
  <si>
    <t>Osakaal (%)</t>
  </si>
  <si>
    <t>Eelarve kokku aastate kaupa</t>
  </si>
  <si>
    <t>Toetus kokku</t>
  </si>
  <si>
    <t>2.1</t>
  </si>
  <si>
    <t>sh ESF+ toetus</t>
  </si>
  <si>
    <t>2.2</t>
  </si>
  <si>
    <t>sh riiklik kaasfinantseering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</si>
</sst>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.0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4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theme="4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vertAlign val="superscript"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lightUp">
        <bgColor theme="0" tint="-4.9989318521683403E-2"/>
      </patternFill>
    </fill>
    <fill>
      <patternFill patternType="lightUp"/>
    </fill>
    <fill>
      <patternFill patternType="lightDown">
        <bgColor theme="0" tint="-4.9989318521683403E-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3" fontId="2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 wrapText="1"/>
    </xf>
    <xf numFmtId="3" fontId="2" fillId="0" borderId="0" xfId="1" applyNumberFormat="1" applyFont="1" applyAlignment="1">
      <alignment horizontal="right"/>
    </xf>
    <xf numFmtId="3" fontId="2" fillId="0" borderId="0" xfId="1" applyNumberFormat="1" applyFont="1" applyAlignment="1">
      <alignment wrapText="1"/>
    </xf>
    <xf numFmtId="3" fontId="2" fillId="0" borderId="0" xfId="1" applyNumberFormat="1" applyFont="1" applyAlignment="1">
      <alignment horizontal="center"/>
    </xf>
    <xf numFmtId="3" fontId="2" fillId="0" borderId="0" xfId="1" applyNumberFormat="1" applyFont="1" applyAlignment="1">
      <alignment horizontal="right" wrapText="1"/>
    </xf>
    <xf numFmtId="3" fontId="2" fillId="0" borderId="0" xfId="1" applyNumberFormat="1" applyFont="1"/>
    <xf numFmtId="3" fontId="2" fillId="0" borderId="0" xfId="1" applyNumberFormat="1" applyFont="1" applyAlignment="1">
      <alignment horizontal="center" wrapText="1"/>
    </xf>
    <xf numFmtId="3" fontId="2" fillId="0" borderId="0" xfId="1" applyNumberFormat="1" applyFont="1" applyAlignment="1">
      <alignment horizontal="center" wrapText="1"/>
    </xf>
    <xf numFmtId="3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0" xfId="1" applyFont="1" applyAlignment="1">
      <alignment vertical="top"/>
    </xf>
    <xf numFmtId="0" fontId="4" fillId="0" borderId="0" xfId="1" applyFont="1"/>
    <xf numFmtId="0" fontId="5" fillId="0" borderId="0" xfId="1" applyFont="1"/>
    <xf numFmtId="3" fontId="2" fillId="0" borderId="1" xfId="1" applyNumberFormat="1" applyFont="1" applyBorder="1" applyAlignment="1">
      <alignment horizontal="right"/>
    </xf>
    <xf numFmtId="3" fontId="5" fillId="0" borderId="2" xfId="1" applyNumberFormat="1" applyFont="1" applyBorder="1" applyAlignment="1">
      <alignment horizontal="center"/>
    </xf>
    <xf numFmtId="3" fontId="5" fillId="0" borderId="3" xfId="1" applyNumberFormat="1" applyFont="1" applyBorder="1" applyAlignment="1">
      <alignment horizontal="center"/>
    </xf>
    <xf numFmtId="3" fontId="5" fillId="0" borderId="4" xfId="1" applyNumberFormat="1" applyFont="1" applyBorder="1" applyAlignment="1">
      <alignment horizontal="center"/>
    </xf>
    <xf numFmtId="3" fontId="5" fillId="0" borderId="0" xfId="1" applyNumberFormat="1" applyFont="1"/>
    <xf numFmtId="49" fontId="5" fillId="0" borderId="5" xfId="1" applyNumberFormat="1" applyFont="1" applyBorder="1" applyAlignment="1">
      <alignment vertical="top"/>
    </xf>
    <xf numFmtId="0" fontId="5" fillId="0" borderId="5" xfId="1" applyFont="1" applyBorder="1" applyAlignment="1">
      <alignment horizontal="center" vertical="top" wrapText="1"/>
    </xf>
    <xf numFmtId="0" fontId="5" fillId="0" borderId="5" xfId="2" applyNumberFormat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3" fontId="5" fillId="0" borderId="5" xfId="1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0" applyFont="1" applyBorder="1" applyAlignment="1">
      <alignment vertical="top"/>
    </xf>
    <xf numFmtId="3" fontId="5" fillId="0" borderId="5" xfId="1" applyNumberFormat="1" applyFont="1" applyBorder="1" applyAlignment="1">
      <alignment horizontal="center" vertical="top" wrapText="1"/>
    </xf>
    <xf numFmtId="3" fontId="5" fillId="0" borderId="5" xfId="1" applyNumberFormat="1" applyFont="1" applyBorder="1" applyAlignment="1">
      <alignment horizontal="center" vertical="top"/>
    </xf>
    <xf numFmtId="0" fontId="5" fillId="0" borderId="5" xfId="1" applyFont="1" applyBorder="1" applyAlignment="1">
      <alignment horizontal="center" vertical="top"/>
    </xf>
    <xf numFmtId="0" fontId="6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49" fontId="2" fillId="0" borderId="5" xfId="1" applyNumberFormat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top" wrapText="1"/>
    </xf>
    <xf numFmtId="3" fontId="2" fillId="0" borderId="5" xfId="1" applyNumberFormat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/>
    </xf>
    <xf numFmtId="3" fontId="2" fillId="0" borderId="0" xfId="1" applyNumberFormat="1" applyFont="1" applyAlignment="1">
      <alignment horizontal="center" vertical="top" wrapText="1"/>
    </xf>
    <xf numFmtId="49" fontId="5" fillId="0" borderId="5" xfId="1" applyNumberFormat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 wrapText="1"/>
    </xf>
    <xf numFmtId="3" fontId="5" fillId="0" borderId="5" xfId="1" applyNumberFormat="1" applyFont="1" applyBorder="1" applyAlignment="1">
      <alignment horizontal="right" vertical="center"/>
    </xf>
    <xf numFmtId="3" fontId="7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0" fontId="5" fillId="0" borderId="5" xfId="1" applyFont="1" applyBorder="1" applyAlignment="1">
      <alignment horizontal="left" vertical="top" wrapText="1"/>
    </xf>
    <xf numFmtId="49" fontId="2" fillId="0" borderId="5" xfId="1" applyNumberFormat="1" applyFont="1" applyBorder="1" applyAlignment="1">
      <alignment horizontal="left" vertical="top"/>
    </xf>
    <xf numFmtId="0" fontId="2" fillId="0" borderId="5" xfId="1" applyFont="1" applyBorder="1" applyAlignment="1">
      <alignment horizontal="left" vertical="top" wrapText="1"/>
    </xf>
    <xf numFmtId="3" fontId="2" fillId="0" borderId="5" xfId="1" applyNumberFormat="1" applyFont="1" applyBorder="1" applyAlignment="1">
      <alignment horizontal="right" vertical="center"/>
    </xf>
    <xf numFmtId="3" fontId="2" fillId="0" borderId="5" xfId="1" applyNumberFormat="1" applyFont="1" applyBorder="1" applyAlignment="1">
      <alignment vertical="center"/>
    </xf>
    <xf numFmtId="0" fontId="2" fillId="0" borderId="2" xfId="1" applyFont="1" applyBorder="1" applyAlignment="1">
      <alignment horizontal="left" vertical="top" wrapText="1"/>
    </xf>
    <xf numFmtId="3" fontId="5" fillId="0" borderId="5" xfId="1" applyNumberFormat="1" applyFont="1" applyBorder="1" applyAlignment="1">
      <alignment vertical="center"/>
    </xf>
    <xf numFmtId="3" fontId="2" fillId="2" borderId="5" xfId="1" applyNumberFormat="1" applyFont="1" applyFill="1" applyBorder="1" applyAlignment="1">
      <alignment horizontal="right" vertical="center"/>
    </xf>
    <xf numFmtId="0" fontId="2" fillId="3" borderId="5" xfId="1" applyFont="1" applyFill="1" applyBorder="1"/>
    <xf numFmtId="49" fontId="5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4" fontId="2" fillId="0" borderId="0" xfId="1" applyNumberFormat="1" applyFont="1" applyAlignment="1">
      <alignment horizontal="right" vertical="center"/>
    </xf>
    <xf numFmtId="10" fontId="2" fillId="0" borderId="0" xfId="1" applyNumberFormat="1" applyFont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left" vertical="top" wrapText="1"/>
    </xf>
    <xf numFmtId="4" fontId="2" fillId="0" borderId="0" xfId="1" applyNumberFormat="1" applyFont="1"/>
    <xf numFmtId="4" fontId="7" fillId="0" borderId="0" xfId="1" applyNumberFormat="1" applyFont="1"/>
    <xf numFmtId="0" fontId="5" fillId="0" borderId="0" xfId="1" applyFont="1" applyAlignment="1">
      <alignment wrapText="1"/>
    </xf>
    <xf numFmtId="0" fontId="5" fillId="0" borderId="5" xfId="2" applyNumberFormat="1" applyFont="1" applyFill="1" applyBorder="1" applyAlignment="1">
      <alignment horizontal="center"/>
    </xf>
    <xf numFmtId="0" fontId="5" fillId="0" borderId="5" xfId="2" applyNumberFormat="1" applyFont="1" applyBorder="1" applyAlignment="1">
      <alignment horizontal="center"/>
    </xf>
    <xf numFmtId="0" fontId="5" fillId="0" borderId="2" xfId="2" applyNumberFormat="1" applyFont="1" applyBorder="1" applyAlignment="1">
      <alignment horizontal="center"/>
    </xf>
    <xf numFmtId="0" fontId="5" fillId="0" borderId="4" xfId="2" applyNumberFormat="1" applyFont="1" applyBorder="1" applyAlignment="1">
      <alignment horizontal="center"/>
    </xf>
    <xf numFmtId="0" fontId="5" fillId="0" borderId="2" xfId="2" applyNumberFormat="1" applyFont="1" applyFill="1" applyBorder="1" applyAlignment="1">
      <alignment horizontal="center"/>
    </xf>
    <xf numFmtId="0" fontId="5" fillId="0" borderId="4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0" fontId="2" fillId="0" borderId="5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5" fillId="0" borderId="5" xfId="1" applyFont="1" applyBorder="1" applyAlignment="1">
      <alignment horizontal="left"/>
    </xf>
    <xf numFmtId="0" fontId="5" fillId="0" borderId="5" xfId="1" applyFont="1" applyBorder="1" applyAlignment="1">
      <alignment horizontal="left" vertical="top" wrapText="1" shrinkToFit="1"/>
    </xf>
    <xf numFmtId="3" fontId="5" fillId="0" borderId="5" xfId="1" applyNumberFormat="1" applyFont="1" applyBorder="1" applyAlignment="1">
      <alignment horizontal="right"/>
    </xf>
    <xf numFmtId="3" fontId="5" fillId="4" borderId="5" xfId="1" applyNumberFormat="1" applyFont="1" applyFill="1" applyBorder="1" applyAlignment="1">
      <alignment horizontal="right"/>
    </xf>
    <xf numFmtId="3" fontId="5" fillId="0" borderId="0" xfId="1" applyNumberFormat="1" applyFont="1" applyAlignment="1">
      <alignment horizontal="right"/>
    </xf>
    <xf numFmtId="4" fontId="5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left"/>
    </xf>
    <xf numFmtId="10" fontId="5" fillId="0" borderId="5" xfId="1" applyNumberFormat="1" applyFont="1" applyBorder="1" applyAlignment="1">
      <alignment horizontal="right"/>
    </xf>
    <xf numFmtId="49" fontId="2" fillId="0" borderId="5" xfId="1" applyNumberFormat="1" applyFont="1" applyBorder="1" applyAlignment="1">
      <alignment horizontal="left"/>
    </xf>
    <xf numFmtId="0" fontId="2" fillId="0" borderId="5" xfId="1" applyFont="1" applyBorder="1" applyAlignment="1">
      <alignment vertical="top" wrapText="1" shrinkToFit="1"/>
    </xf>
    <xf numFmtId="3" fontId="2" fillId="0" borderId="5" xfId="1" applyNumberFormat="1" applyFont="1" applyBorder="1" applyAlignment="1">
      <alignment horizontal="right"/>
    </xf>
    <xf numFmtId="4" fontId="2" fillId="0" borderId="0" xfId="1" applyNumberFormat="1" applyFont="1" applyAlignment="1">
      <alignment horizontal="right"/>
    </xf>
    <xf numFmtId="10" fontId="2" fillId="0" borderId="0" xfId="1" applyNumberFormat="1" applyFont="1" applyAlignment="1">
      <alignment horizontal="center"/>
    </xf>
    <xf numFmtId="49" fontId="2" fillId="0" borderId="5" xfId="1" applyNumberFormat="1" applyFont="1" applyBorder="1" applyAlignment="1">
      <alignment horizontal="left" vertical="center"/>
    </xf>
    <xf numFmtId="10" fontId="5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vertical="top"/>
    </xf>
    <xf numFmtId="49" fontId="5" fillId="0" borderId="0" xfId="1" applyNumberFormat="1" applyFont="1" applyAlignment="1">
      <alignment vertical="top"/>
    </xf>
    <xf numFmtId="0" fontId="5" fillId="0" borderId="0" xfId="1" applyFont="1" applyAlignment="1">
      <alignment horizontal="right" vertical="top" wrapText="1"/>
    </xf>
    <xf numFmtId="49" fontId="5" fillId="0" borderId="0" xfId="1" applyNumberFormat="1" applyFont="1" applyAlignment="1">
      <alignment horizontal="center" vertical="top" wrapText="1"/>
    </xf>
    <xf numFmtId="3" fontId="5" fillId="0" borderId="0" xfId="1" applyNumberFormat="1" applyFont="1" applyAlignment="1">
      <alignment horizontal="center" vertical="top" wrapText="1"/>
    </xf>
    <xf numFmtId="3" fontId="2" fillId="0" borderId="0" xfId="3" applyNumberFormat="1" applyFont="1" applyAlignment="1">
      <alignment horizontal="right"/>
    </xf>
    <xf numFmtId="49" fontId="2" fillId="0" borderId="0" xfId="1" applyNumberFormat="1" applyFont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3" fontId="5" fillId="0" borderId="0" xfId="1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 wrapText="1"/>
    </xf>
    <xf numFmtId="49" fontId="2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wrapText="1"/>
    </xf>
    <xf numFmtId="3" fontId="2" fillId="0" borderId="0" xfId="1" applyNumberFormat="1" applyFont="1" applyAlignment="1">
      <alignment horizontal="right" vertical="center" wrapText="1"/>
    </xf>
    <xf numFmtId="3" fontId="2" fillId="0" borderId="0" xfId="1" applyNumberFormat="1" applyFont="1" applyAlignment="1">
      <alignment horizontal="right" vertical="center"/>
    </xf>
    <xf numFmtId="10" fontId="4" fillId="0" borderId="0" xfId="1" applyNumberFormat="1" applyFont="1" applyAlignment="1">
      <alignment horizontal="right" vertical="center"/>
    </xf>
    <xf numFmtId="0" fontId="5" fillId="0" borderId="0" xfId="2" applyNumberFormat="1" applyFont="1" applyFill="1" applyBorder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vertical="top" wrapText="1" shrinkToFit="1"/>
    </xf>
    <xf numFmtId="0" fontId="5" fillId="0" borderId="0" xfId="1" applyFont="1" applyAlignment="1">
      <alignment vertical="top" wrapText="1"/>
    </xf>
    <xf numFmtId="49" fontId="2" fillId="0" borderId="0" xfId="1" applyNumberFormat="1" applyFont="1" applyAlignment="1">
      <alignment horizontal="left"/>
    </xf>
    <xf numFmtId="0" fontId="2" fillId="0" borderId="0" xfId="1" applyFont="1" applyAlignment="1">
      <alignment horizontal="left" vertical="top" wrapText="1" indent="1" shrinkToFit="1"/>
    </xf>
    <xf numFmtId="10" fontId="2" fillId="0" borderId="0" xfId="1" applyNumberFormat="1" applyFont="1" applyAlignment="1">
      <alignment horizontal="center"/>
    </xf>
    <xf numFmtId="0" fontId="2" fillId="0" borderId="0" xfId="1" applyFont="1" applyAlignment="1">
      <alignment horizontal="left" vertical="top" wrapText="1" indent="1"/>
    </xf>
    <xf numFmtId="0" fontId="5" fillId="0" borderId="0" xfId="1" applyFont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0" fontId="10" fillId="0" borderId="0" xfId="1" applyFont="1"/>
    <xf numFmtId="0" fontId="11" fillId="0" borderId="0" xfId="1" applyFont="1"/>
    <xf numFmtId="165" fontId="2" fillId="0" borderId="0" xfId="1" applyNumberFormat="1" applyFont="1" applyAlignment="1">
      <alignment horizontal="right"/>
    </xf>
  </cellXfs>
  <cellStyles count="4">
    <cellStyle name="Koma 2 2" xfId="2" xr:uid="{23DE03EA-A95E-4419-A72C-880D1A5F6E6F}"/>
    <cellStyle name="Normaallaad" xfId="0" builtinId="0"/>
    <cellStyle name="Normaallaad 2 2 2" xfId="1" xr:uid="{EF73611A-EB32-43A5-84A1-6FC015DF730E}"/>
    <cellStyle name="Normal 10" xfId="3" xr:uid="{170147D9-A2A8-49CB-8A6B-9F2C549A8B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29</xdr:row>
      <xdr:rowOff>0</xdr:rowOff>
    </xdr:from>
    <xdr:to>
      <xdr:col>27</xdr:col>
      <xdr:colOff>396384</xdr:colOff>
      <xdr:row>38</xdr:row>
      <xdr:rowOff>22671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138CD56A-6B2C-41C9-9EFD-A4DB2BCBF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58650" y="5676900"/>
          <a:ext cx="3895234" cy="1978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9324E-3D0A-4243-9135-830CD4B70DB3}">
  <sheetPr>
    <pageSetUpPr fitToPage="1"/>
  </sheetPr>
  <dimension ref="A1:AA106"/>
  <sheetViews>
    <sheetView tabSelected="1" topLeftCell="A16" zoomScale="91" zoomScaleNormal="91" workbookViewId="0">
      <selection activeCell="A17" sqref="A17"/>
    </sheetView>
  </sheetViews>
  <sheetFormatPr defaultColWidth="9.1796875" defaultRowHeight="15.5" x14ac:dyDescent="0.35"/>
  <cols>
    <col min="1" max="1" width="7.26953125" style="1" customWidth="1"/>
    <col min="2" max="2" width="41.7265625" style="2" customWidth="1"/>
    <col min="3" max="3" width="15.453125" style="3" customWidth="1"/>
    <col min="4" max="4" width="16.54296875" style="3" customWidth="1"/>
    <col min="5" max="5" width="17" style="3" customWidth="1"/>
    <col min="6" max="8" width="16.1796875" style="3" customWidth="1"/>
    <col min="9" max="16" width="15.453125" style="3" customWidth="1"/>
    <col min="17" max="17" width="10.7265625" style="3" customWidth="1"/>
    <col min="18" max="18" width="17.26953125" style="3" bestFit="1" customWidth="1"/>
    <col min="19" max="20" width="9.54296875" style="3" customWidth="1"/>
    <col min="21" max="21" width="11.7265625" style="1" bestFit="1" customWidth="1"/>
    <col min="22" max="25" width="12.7265625" style="1" bestFit="1" customWidth="1"/>
    <col min="26" max="26" width="13.81640625" style="1" bestFit="1" customWidth="1"/>
    <col min="27" max="27" width="10.81640625" style="1" bestFit="1" customWidth="1"/>
    <col min="28" max="16384" width="9.1796875" style="1"/>
  </cols>
  <sheetData>
    <row r="1" spans="1:23" x14ac:dyDescent="0.35">
      <c r="I1" s="4" t="s">
        <v>0</v>
      </c>
      <c r="J1" s="4"/>
      <c r="K1" s="4"/>
      <c r="L1" s="4"/>
      <c r="M1" s="4"/>
    </row>
    <row r="2" spans="1:23" x14ac:dyDescent="0.35">
      <c r="K2" s="5" t="s">
        <v>1</v>
      </c>
      <c r="L2" s="5"/>
      <c r="M2" s="5"/>
      <c r="O2" s="1"/>
      <c r="P2" s="1"/>
      <c r="Q2" s="1"/>
      <c r="R2" s="1"/>
    </row>
    <row r="3" spans="1:23" x14ac:dyDescent="0.35">
      <c r="I3" s="4" t="s">
        <v>2</v>
      </c>
      <c r="J3" s="4"/>
      <c r="K3" s="4"/>
      <c r="L3" s="4"/>
      <c r="M3" s="4"/>
      <c r="O3" s="1"/>
      <c r="P3" s="1"/>
      <c r="Q3" s="1"/>
      <c r="R3" s="1"/>
    </row>
    <row r="4" spans="1:23" x14ac:dyDescent="0.35">
      <c r="M4" s="3" t="s">
        <v>3</v>
      </c>
      <c r="O4" s="1"/>
      <c r="P4" s="1"/>
      <c r="Q4" s="1"/>
      <c r="R4" s="1"/>
    </row>
    <row r="5" spans="1:23" ht="12.65" customHeight="1" x14ac:dyDescent="0.35">
      <c r="I5" s="6"/>
      <c r="J5" s="6"/>
      <c r="K5" s="7" t="s">
        <v>4</v>
      </c>
      <c r="L5" s="7"/>
      <c r="M5" s="7"/>
      <c r="O5" s="1"/>
      <c r="P5" s="1"/>
      <c r="Q5" s="1"/>
      <c r="R5" s="1"/>
    </row>
    <row r="6" spans="1:23" ht="12.65" customHeight="1" x14ac:dyDescent="0.35">
      <c r="I6" s="8"/>
      <c r="J6" s="8"/>
      <c r="K6" s="1"/>
      <c r="L6" s="9"/>
      <c r="M6" s="9" t="s">
        <v>5</v>
      </c>
      <c r="N6" s="9"/>
      <c r="O6" s="9"/>
      <c r="P6" s="1"/>
      <c r="Q6" s="1"/>
      <c r="R6" s="1"/>
    </row>
    <row r="7" spans="1:23" ht="12.65" customHeight="1" x14ac:dyDescent="0.35">
      <c r="I7" s="8"/>
      <c r="J7" s="8"/>
      <c r="K7" s="8"/>
      <c r="L7" s="8"/>
      <c r="M7" s="8" t="s">
        <v>3</v>
      </c>
      <c r="O7" s="1"/>
      <c r="P7" s="1"/>
      <c r="Q7" s="1"/>
      <c r="R7" s="1"/>
    </row>
    <row r="8" spans="1:23" ht="12.65" customHeight="1" x14ac:dyDescent="0.35">
      <c r="I8" s="8"/>
      <c r="J8" s="8"/>
      <c r="K8" s="10" t="s">
        <v>6</v>
      </c>
      <c r="L8" s="10"/>
      <c r="M8" s="10"/>
      <c r="O8" s="1"/>
      <c r="P8" s="1"/>
      <c r="Q8" s="1"/>
      <c r="R8" s="1"/>
    </row>
    <row r="9" spans="1:23" ht="12.65" customHeight="1" x14ac:dyDescent="0.35">
      <c r="I9" s="8"/>
      <c r="J9" s="8"/>
      <c r="K9" s="11"/>
      <c r="L9" s="11"/>
      <c r="M9" s="12" t="s">
        <v>7</v>
      </c>
      <c r="O9" s="1"/>
      <c r="P9" s="1"/>
      <c r="Q9" s="1"/>
      <c r="R9" s="1"/>
    </row>
    <row r="10" spans="1:23" ht="12.65" customHeight="1" x14ac:dyDescent="0.35">
      <c r="I10" s="8"/>
      <c r="J10" s="8"/>
      <c r="K10" s="11"/>
      <c r="L10" s="11"/>
      <c r="M10" s="11" t="s">
        <v>3</v>
      </c>
      <c r="O10" s="1"/>
      <c r="P10" s="1"/>
      <c r="Q10" s="1"/>
      <c r="R10" s="1"/>
    </row>
    <row r="11" spans="1:23" ht="18" customHeight="1" x14ac:dyDescent="0.35">
      <c r="I11" s="8"/>
      <c r="J11" s="8"/>
      <c r="K11" s="13" t="s">
        <v>8</v>
      </c>
      <c r="L11" s="13"/>
      <c r="M11" s="13"/>
      <c r="O11" s="1"/>
      <c r="P11" s="1"/>
      <c r="Q11" s="1"/>
      <c r="R11" s="1"/>
    </row>
    <row r="12" spans="1:23" ht="12.65" customHeight="1" x14ac:dyDescent="0.35">
      <c r="I12" s="8"/>
      <c r="J12" s="8"/>
      <c r="K12" s="1"/>
      <c r="L12" s="8"/>
      <c r="M12" s="12" t="s">
        <v>9</v>
      </c>
      <c r="O12" s="1"/>
      <c r="P12" s="1"/>
      <c r="Q12" s="1"/>
      <c r="R12" s="1"/>
    </row>
    <row r="13" spans="1:23" ht="17.25" customHeight="1" x14ac:dyDescent="0.35">
      <c r="A13" s="1" t="s">
        <v>10</v>
      </c>
      <c r="C13" s="120"/>
      <c r="D13" s="120">
        <f>D26</f>
        <v>135701.64000000001</v>
      </c>
      <c r="E13" s="3">
        <f>ROUND(E26,0)</f>
        <v>110086</v>
      </c>
      <c r="F13" s="3">
        <f t="shared" ref="F13:G13" si="0">ROUND(F26,0)</f>
        <v>100000</v>
      </c>
      <c r="G13" s="3">
        <f t="shared" si="0"/>
        <v>100000</v>
      </c>
      <c r="H13" s="3">
        <f>ROUND(H26,0)</f>
        <v>84212</v>
      </c>
      <c r="I13" s="8">
        <f>SUM(C13:H13)</f>
        <v>529999.64</v>
      </c>
      <c r="J13" s="8"/>
      <c r="K13" s="8"/>
      <c r="L13" s="8"/>
      <c r="M13" s="8" t="s">
        <v>3</v>
      </c>
      <c r="O13" s="1"/>
      <c r="P13" s="1"/>
      <c r="Q13" s="1"/>
      <c r="R13" s="1"/>
    </row>
    <row r="14" spans="1:23" x14ac:dyDescent="0.35">
      <c r="A14" s="1" t="s">
        <v>11</v>
      </c>
      <c r="C14" s="1"/>
      <c r="D14" s="1"/>
      <c r="E14" s="1"/>
      <c r="F14" s="1"/>
      <c r="G14" s="1"/>
      <c r="H14" s="1"/>
      <c r="K14" s="13" t="s">
        <v>12</v>
      </c>
      <c r="L14" s="13"/>
      <c r="M14" s="13"/>
      <c r="N14" s="14"/>
      <c r="O14" s="1"/>
      <c r="P14" s="1"/>
      <c r="Q14" s="1"/>
      <c r="R14" s="1"/>
      <c r="S14" s="1"/>
      <c r="T14" s="1"/>
    </row>
    <row r="15" spans="1:23" x14ac:dyDescent="0.35">
      <c r="A15" s="1" t="s">
        <v>13</v>
      </c>
      <c r="B15" s="15"/>
      <c r="C15" s="1"/>
      <c r="D15" s="1"/>
      <c r="E15" s="1"/>
      <c r="F15" s="1"/>
      <c r="G15" s="1"/>
      <c r="H15" s="1"/>
      <c r="I15" s="1"/>
      <c r="J15" s="1"/>
      <c r="K15" s="1"/>
      <c r="L15" s="1"/>
      <c r="M15" s="1" t="s">
        <v>14</v>
      </c>
      <c r="N15" s="1"/>
      <c r="O15" s="1"/>
      <c r="P15" s="1"/>
      <c r="Q15" s="1"/>
      <c r="R15" s="1"/>
      <c r="S15" s="1"/>
      <c r="T15" s="1"/>
    </row>
    <row r="16" spans="1:23" x14ac:dyDescent="0.35">
      <c r="A16" s="16" t="s">
        <v>15</v>
      </c>
      <c r="C16" s="1"/>
      <c r="D16" s="1"/>
      <c r="E16" s="1"/>
      <c r="F16" s="1"/>
      <c r="G16" s="1"/>
      <c r="H16" s="17"/>
      <c r="I16" s="1"/>
      <c r="J16" s="1"/>
      <c r="K16" s="8"/>
      <c r="L16" s="8"/>
      <c r="M16" s="8" t="s">
        <v>3</v>
      </c>
      <c r="N16" s="1"/>
      <c r="O16" s="1"/>
      <c r="P16" s="1"/>
      <c r="Q16" s="1"/>
      <c r="R16" s="1"/>
      <c r="S16" s="1"/>
      <c r="T16" s="1"/>
      <c r="W16" s="18"/>
    </row>
    <row r="17" spans="1:15" ht="14.5" customHeight="1" x14ac:dyDescent="0.35">
      <c r="C17" s="19"/>
      <c r="D17" s="20" t="s">
        <v>16</v>
      </c>
      <c r="E17" s="21"/>
      <c r="F17" s="21"/>
      <c r="G17" s="21"/>
      <c r="H17" s="22"/>
      <c r="I17" s="23"/>
      <c r="J17" s="23"/>
      <c r="K17" s="13" t="s">
        <v>17</v>
      </c>
      <c r="L17" s="13"/>
      <c r="M17" s="13"/>
    </row>
    <row r="18" spans="1:15" s="18" customFormat="1" ht="15.65" customHeight="1" x14ac:dyDescent="0.35">
      <c r="A18" s="24" t="s">
        <v>18</v>
      </c>
      <c r="B18" s="25" t="s">
        <v>19</v>
      </c>
      <c r="C18" s="26">
        <v>2024</v>
      </c>
      <c r="D18" s="26">
        <v>2025</v>
      </c>
      <c r="E18" s="26">
        <v>2026</v>
      </c>
      <c r="F18" s="27">
        <v>2027</v>
      </c>
      <c r="G18" s="27">
        <v>2028</v>
      </c>
      <c r="H18" s="27">
        <v>2029</v>
      </c>
      <c r="I18" s="28"/>
      <c r="J18" s="29"/>
      <c r="K18" s="1"/>
      <c r="L18" s="1"/>
      <c r="M18" s="1" t="s">
        <v>20</v>
      </c>
    </row>
    <row r="19" spans="1:15" s="36" customFormat="1" ht="15.65" customHeight="1" x14ac:dyDescent="0.35">
      <c r="A19" s="30"/>
      <c r="B19" s="25" t="s">
        <v>21</v>
      </c>
      <c r="C19" s="31" t="s">
        <v>22</v>
      </c>
      <c r="D19" s="32" t="s">
        <v>23</v>
      </c>
      <c r="E19" s="32" t="s">
        <v>23</v>
      </c>
      <c r="F19" s="33" t="s">
        <v>23</v>
      </c>
      <c r="G19" s="33" t="s">
        <v>24</v>
      </c>
      <c r="H19" s="33" t="s">
        <v>24</v>
      </c>
      <c r="I19" s="31" t="s">
        <v>25</v>
      </c>
      <c r="J19" s="34"/>
      <c r="K19" s="35"/>
    </row>
    <row r="20" spans="1:15" s="14" customFormat="1" ht="15.65" customHeight="1" x14ac:dyDescent="0.35">
      <c r="A20" s="37" t="s">
        <v>26</v>
      </c>
      <c r="B20" s="38">
        <v>2</v>
      </c>
      <c r="C20" s="39">
        <v>3</v>
      </c>
      <c r="D20" s="39">
        <v>4</v>
      </c>
      <c r="E20" s="39">
        <v>5</v>
      </c>
      <c r="F20" s="40">
        <v>6</v>
      </c>
      <c r="G20" s="39">
        <v>7</v>
      </c>
      <c r="H20" s="39">
        <v>8</v>
      </c>
      <c r="I20" s="39">
        <v>9</v>
      </c>
      <c r="J20" s="41"/>
      <c r="K20" s="41"/>
    </row>
    <row r="21" spans="1:15" s="14" customFormat="1" ht="15.65" customHeight="1" x14ac:dyDescent="0.35">
      <c r="A21" s="42" t="s">
        <v>26</v>
      </c>
      <c r="B21" s="43" t="s">
        <v>27</v>
      </c>
      <c r="C21" s="44">
        <f>C22+C30</f>
        <v>5614360.54</v>
      </c>
      <c r="D21" s="44">
        <f>D22+D30</f>
        <v>5518971.7799999993</v>
      </c>
      <c r="E21" s="44">
        <f>E22+E30</f>
        <v>6787511</v>
      </c>
      <c r="F21" s="44">
        <f>F22+F30</f>
        <v>7073456</v>
      </c>
      <c r="G21" s="44">
        <f>G22+G30</f>
        <v>4540128.0999999996</v>
      </c>
      <c r="H21" s="44">
        <f>H22+H30</f>
        <v>1640029.2</v>
      </c>
      <c r="I21" s="44">
        <f>SUM(C21:H21)</f>
        <v>31174456.620000001</v>
      </c>
      <c r="K21" s="41"/>
    </row>
    <row r="22" spans="1:15" s="18" customFormat="1" ht="15.65" customHeight="1" x14ac:dyDescent="0.3">
      <c r="A22" s="42" t="s">
        <v>28</v>
      </c>
      <c r="B22" s="43" t="s">
        <v>29</v>
      </c>
      <c r="C22" s="44">
        <f>C23+C24</f>
        <v>5614360.54</v>
      </c>
      <c r="D22" s="44">
        <f>D23+D24</f>
        <v>5507917.9799999995</v>
      </c>
      <c r="E22" s="44">
        <f>E23+E24</f>
        <v>6580951</v>
      </c>
      <c r="F22" s="44">
        <f>F24</f>
        <v>6810805</v>
      </c>
      <c r="G22" s="44">
        <f>G24</f>
        <v>4222819.0999999996</v>
      </c>
      <c r="H22" s="44">
        <f>H24</f>
        <v>1264469</v>
      </c>
      <c r="I22" s="44">
        <f>SUM(C22:H22)</f>
        <v>30001322.619999997</v>
      </c>
      <c r="J22" s="45"/>
      <c r="K22" s="46"/>
    </row>
    <row r="23" spans="1:15" s="18" customFormat="1" ht="15.65" customHeight="1" x14ac:dyDescent="0.3">
      <c r="A23" s="42" t="s">
        <v>30</v>
      </c>
      <c r="B23" s="43" t="s">
        <v>31</v>
      </c>
      <c r="C23" s="44">
        <v>0</v>
      </c>
      <c r="D23" s="44">
        <v>10743.28</v>
      </c>
      <c r="E23" s="44">
        <v>10000</v>
      </c>
      <c r="F23" s="44">
        <v>0</v>
      </c>
      <c r="G23" s="44">
        <v>0</v>
      </c>
      <c r="H23" s="44">
        <v>0</v>
      </c>
      <c r="I23" s="44">
        <f>SUM(C23:H23)</f>
        <v>20743.28</v>
      </c>
      <c r="J23" s="47"/>
      <c r="K23" s="41"/>
    </row>
    <row r="24" spans="1:15" s="18" customFormat="1" ht="15.65" customHeight="1" x14ac:dyDescent="0.3">
      <c r="A24" s="42" t="s">
        <v>32</v>
      </c>
      <c r="B24" s="48" t="s">
        <v>33</v>
      </c>
      <c r="C24" s="44">
        <f>C25+C26+C27+C28+C29</f>
        <v>5614360.54</v>
      </c>
      <c r="D24" s="44">
        <f>D25+D26+D27+D28+D29</f>
        <v>5497174.6999999993</v>
      </c>
      <c r="E24" s="44">
        <f t="shared" ref="E24:H24" si="1">E25+E26+E27+E28+E29</f>
        <v>6570951</v>
      </c>
      <c r="F24" s="44">
        <f t="shared" si="1"/>
        <v>6810805</v>
      </c>
      <c r="G24" s="44">
        <f t="shared" si="1"/>
        <v>4222819.0999999996</v>
      </c>
      <c r="H24" s="44">
        <f t="shared" si="1"/>
        <v>1264469</v>
      </c>
      <c r="I24" s="44">
        <f>SUM(C24:H24)</f>
        <v>29980579.339999996</v>
      </c>
      <c r="J24" s="46"/>
      <c r="K24" s="41"/>
    </row>
    <row r="25" spans="1:15" s="18" customFormat="1" ht="15.65" customHeight="1" x14ac:dyDescent="0.3">
      <c r="A25" s="49" t="s">
        <v>34</v>
      </c>
      <c r="B25" s="50" t="s">
        <v>35</v>
      </c>
      <c r="C25" s="51">
        <v>5614360.54</v>
      </c>
      <c r="D25" s="51">
        <v>5361473.0599999996</v>
      </c>
      <c r="E25" s="51">
        <v>5624197</v>
      </c>
      <c r="F25" s="51">
        <v>5688923</v>
      </c>
      <c r="G25" s="51">
        <v>2901874.1</v>
      </c>
      <c r="H25" s="51">
        <v>0</v>
      </c>
      <c r="I25" s="52">
        <f t="shared" ref="I25:I34" si="2">SUM(C25:H25)</f>
        <v>25190827.700000003</v>
      </c>
      <c r="J25" s="47"/>
      <c r="K25" s="41"/>
      <c r="L25" s="23"/>
      <c r="N25" s="23"/>
    </row>
    <row r="26" spans="1:15" s="18" customFormat="1" ht="15.65" customHeight="1" x14ac:dyDescent="0.3">
      <c r="A26" s="49" t="s">
        <v>36</v>
      </c>
      <c r="B26" s="53" t="s">
        <v>37</v>
      </c>
      <c r="C26" s="51">
        <v>0</v>
      </c>
      <c r="D26" s="51">
        <v>135701.64000000001</v>
      </c>
      <c r="E26" s="51">
        <v>110086</v>
      </c>
      <c r="F26" s="51">
        <v>100000</v>
      </c>
      <c r="G26" s="51">
        <v>100000</v>
      </c>
      <c r="H26" s="51">
        <v>84212</v>
      </c>
      <c r="I26" s="52">
        <f t="shared" si="2"/>
        <v>529999.64</v>
      </c>
      <c r="J26" s="47"/>
      <c r="K26" s="41"/>
      <c r="N26" s="23"/>
      <c r="O26" s="23"/>
    </row>
    <row r="27" spans="1:15" s="18" customFormat="1" ht="31" x14ac:dyDescent="0.3">
      <c r="A27" s="49" t="s">
        <v>38</v>
      </c>
      <c r="B27" s="53" t="s">
        <v>39</v>
      </c>
      <c r="C27" s="51">
        <v>0</v>
      </c>
      <c r="D27" s="51">
        <v>0</v>
      </c>
      <c r="E27" s="51">
        <v>559082</v>
      </c>
      <c r="F27" s="51">
        <v>805675</v>
      </c>
      <c r="G27" s="51">
        <v>1004738</v>
      </c>
      <c r="H27" s="51">
        <v>1130257</v>
      </c>
      <c r="I27" s="52">
        <f t="shared" si="2"/>
        <v>3499752</v>
      </c>
      <c r="J27" s="47"/>
      <c r="K27" s="41"/>
    </row>
    <row r="28" spans="1:15" s="18" customFormat="1" x14ac:dyDescent="0.3">
      <c r="A28" s="49" t="s">
        <v>40</v>
      </c>
      <c r="B28" s="53" t="s">
        <v>41</v>
      </c>
      <c r="C28" s="51">
        <v>0</v>
      </c>
      <c r="D28" s="51">
        <v>0</v>
      </c>
      <c r="E28" s="51">
        <v>227586</v>
      </c>
      <c r="F28" s="51">
        <v>166207</v>
      </c>
      <c r="G28" s="51">
        <v>166207</v>
      </c>
      <c r="H28" s="51">
        <v>0</v>
      </c>
      <c r="I28" s="52">
        <f t="shared" si="2"/>
        <v>560000</v>
      </c>
      <c r="J28" s="47"/>
      <c r="K28" s="41"/>
    </row>
    <row r="29" spans="1:15" s="18" customFormat="1" x14ac:dyDescent="0.3">
      <c r="A29" s="49" t="s">
        <v>42</v>
      </c>
      <c r="B29" s="53" t="s">
        <v>43</v>
      </c>
      <c r="C29" s="51">
        <v>0</v>
      </c>
      <c r="D29" s="51">
        <v>0</v>
      </c>
      <c r="E29" s="51">
        <v>50000</v>
      </c>
      <c r="F29" s="51">
        <v>50000</v>
      </c>
      <c r="G29" s="51">
        <v>50000</v>
      </c>
      <c r="H29" s="51">
        <v>50000</v>
      </c>
      <c r="I29" s="52">
        <f t="shared" si="2"/>
        <v>200000</v>
      </c>
      <c r="J29" s="46"/>
      <c r="K29" s="41"/>
    </row>
    <row r="30" spans="1:15" s="18" customFormat="1" ht="30" x14ac:dyDescent="0.3">
      <c r="A30" s="42" t="s">
        <v>44</v>
      </c>
      <c r="B30" s="43" t="s">
        <v>45</v>
      </c>
      <c r="C30" s="44">
        <f>C31+C32</f>
        <v>0</v>
      </c>
      <c r="D30" s="44">
        <f>D31+D32</f>
        <v>11053.8</v>
      </c>
      <c r="E30" s="44">
        <f t="shared" ref="E30:H30" si="3">E31+E32</f>
        <v>206560</v>
      </c>
      <c r="F30" s="44">
        <f t="shared" si="3"/>
        <v>262651</v>
      </c>
      <c r="G30" s="44">
        <f t="shared" si="3"/>
        <v>317309</v>
      </c>
      <c r="H30" s="44">
        <f t="shared" si="3"/>
        <v>375560.2</v>
      </c>
      <c r="I30" s="54">
        <f t="shared" si="2"/>
        <v>1173134</v>
      </c>
      <c r="J30" s="45"/>
      <c r="K30" s="46"/>
    </row>
    <row r="31" spans="1:15" s="18" customFormat="1" x14ac:dyDescent="0.3">
      <c r="A31" s="42" t="s">
        <v>46</v>
      </c>
      <c r="B31" s="43" t="s">
        <v>31</v>
      </c>
      <c r="C31" s="44">
        <v>0</v>
      </c>
      <c r="D31" s="44">
        <v>0</v>
      </c>
      <c r="E31" s="44">
        <v>20000</v>
      </c>
      <c r="F31" s="44">
        <v>0</v>
      </c>
      <c r="G31" s="44">
        <v>0</v>
      </c>
      <c r="H31" s="44">
        <v>0</v>
      </c>
      <c r="I31" s="54">
        <f t="shared" si="2"/>
        <v>20000</v>
      </c>
      <c r="J31" s="46"/>
      <c r="K31" s="41"/>
    </row>
    <row r="32" spans="1:15" s="18" customFormat="1" x14ac:dyDescent="0.3">
      <c r="A32" s="42" t="s">
        <v>47</v>
      </c>
      <c r="B32" s="48" t="s">
        <v>33</v>
      </c>
      <c r="C32" s="44">
        <f>C33</f>
        <v>0</v>
      </c>
      <c r="D32" s="44">
        <f t="shared" ref="D32:H32" si="4">D33</f>
        <v>11053.8</v>
      </c>
      <c r="E32" s="44">
        <f t="shared" si="4"/>
        <v>186560</v>
      </c>
      <c r="F32" s="44">
        <f t="shared" si="4"/>
        <v>262651</v>
      </c>
      <c r="G32" s="44">
        <f t="shared" si="4"/>
        <v>317309</v>
      </c>
      <c r="H32" s="44">
        <f t="shared" si="4"/>
        <v>375560.2</v>
      </c>
      <c r="I32" s="54">
        <f t="shared" si="2"/>
        <v>1153134</v>
      </c>
      <c r="J32" s="46"/>
      <c r="K32" s="41"/>
      <c r="L32" s="23"/>
    </row>
    <row r="33" spans="1:23" s="18" customFormat="1" x14ac:dyDescent="0.3">
      <c r="A33" s="49" t="s">
        <v>48</v>
      </c>
      <c r="B33" s="50" t="s">
        <v>35</v>
      </c>
      <c r="C33" s="51">
        <v>0</v>
      </c>
      <c r="D33" s="51">
        <v>11053.8</v>
      </c>
      <c r="E33" s="51">
        <v>186560</v>
      </c>
      <c r="F33" s="51">
        <v>262651</v>
      </c>
      <c r="G33" s="51">
        <v>317309</v>
      </c>
      <c r="H33" s="51">
        <v>375560.2</v>
      </c>
      <c r="I33" s="52">
        <f t="shared" si="2"/>
        <v>1153134</v>
      </c>
      <c r="J33" s="47"/>
      <c r="K33" s="41"/>
    </row>
    <row r="34" spans="1:23" s="18" customFormat="1" x14ac:dyDescent="0.3">
      <c r="A34" s="42" t="s">
        <v>49</v>
      </c>
      <c r="B34" s="43" t="s">
        <v>50</v>
      </c>
      <c r="C34" s="44">
        <f>C21</f>
        <v>5614360.54</v>
      </c>
      <c r="D34" s="44">
        <f t="shared" ref="D34:H34" si="5">D21</f>
        <v>5518971.7799999993</v>
      </c>
      <c r="E34" s="44">
        <f t="shared" si="5"/>
        <v>6787511</v>
      </c>
      <c r="F34" s="44">
        <f t="shared" si="5"/>
        <v>7073456</v>
      </c>
      <c r="G34" s="44">
        <f t="shared" si="5"/>
        <v>4540128.0999999996</v>
      </c>
      <c r="H34" s="44">
        <f t="shared" si="5"/>
        <v>1640029.2</v>
      </c>
      <c r="I34" s="54">
        <f t="shared" si="2"/>
        <v>31174456.620000001</v>
      </c>
      <c r="J34" s="46"/>
      <c r="K34" s="41"/>
      <c r="L34" s="23"/>
    </row>
    <row r="35" spans="1:23" x14ac:dyDescent="0.35">
      <c r="A35" s="42" t="s">
        <v>51</v>
      </c>
      <c r="B35" s="43" t="s">
        <v>52</v>
      </c>
      <c r="C35" s="44">
        <f>I34</f>
        <v>31174456.620000001</v>
      </c>
      <c r="D35" s="55"/>
      <c r="E35" s="55"/>
      <c r="F35" s="55"/>
      <c r="G35" s="55"/>
      <c r="H35" s="56"/>
      <c r="I35" s="56"/>
      <c r="J35" s="46"/>
      <c r="K35" s="46"/>
      <c r="L35" s="18"/>
      <c r="M35" s="9"/>
      <c r="N35" s="9"/>
      <c r="O35" s="1"/>
      <c r="P35" s="1"/>
      <c r="Q35" s="1"/>
      <c r="R35" s="1"/>
      <c r="S35" s="1"/>
      <c r="T35" s="1"/>
    </row>
    <row r="36" spans="1:23" x14ac:dyDescent="0.35">
      <c r="A36" s="57"/>
      <c r="B36" s="58"/>
      <c r="C36" s="59"/>
      <c r="D36" s="59"/>
      <c r="E36" s="59"/>
      <c r="F36" s="59"/>
      <c r="G36" s="59"/>
      <c r="H36" s="59"/>
      <c r="I36" s="14"/>
      <c r="J36" s="41"/>
      <c r="K36" s="41"/>
      <c r="L36" s="14"/>
      <c r="M36" s="58"/>
      <c r="N36" s="58"/>
      <c r="O36" s="60"/>
      <c r="P36" s="61"/>
      <c r="Q36" s="61"/>
      <c r="R36" s="61"/>
      <c r="S36" s="61"/>
      <c r="T36" s="61"/>
    </row>
    <row r="37" spans="1:23" x14ac:dyDescent="0.35">
      <c r="B37" s="62"/>
      <c r="C37" s="63"/>
      <c r="D37" s="63"/>
      <c r="E37" s="63"/>
      <c r="F37" s="63"/>
      <c r="G37" s="63"/>
      <c r="H37" s="63"/>
      <c r="I37" s="63"/>
      <c r="J37" s="63"/>
      <c r="K37" s="64"/>
      <c r="L37" s="1"/>
      <c r="M37" s="1"/>
      <c r="N37" s="1"/>
      <c r="O37" s="1"/>
      <c r="P37" s="1"/>
      <c r="Q37" s="1"/>
      <c r="R37" s="1"/>
      <c r="S37" s="1"/>
      <c r="T37" s="1"/>
    </row>
    <row r="38" spans="1:23" x14ac:dyDescent="0.35">
      <c r="A38" s="57" t="s">
        <v>53</v>
      </c>
      <c r="B38" s="65"/>
    </row>
    <row r="40" spans="1:23" x14ac:dyDescent="0.35">
      <c r="B40" s="25" t="s">
        <v>19</v>
      </c>
      <c r="C40" s="66">
        <v>2024</v>
      </c>
      <c r="D40" s="66"/>
      <c r="E40" s="67">
        <v>2025</v>
      </c>
      <c r="F40" s="67"/>
      <c r="G40" s="68">
        <v>2026</v>
      </c>
      <c r="H40" s="69"/>
      <c r="I40" s="70">
        <v>2027</v>
      </c>
      <c r="J40" s="71"/>
      <c r="K40" s="68">
        <v>2028</v>
      </c>
      <c r="L40" s="69"/>
      <c r="M40" s="68">
        <v>2029</v>
      </c>
      <c r="N40" s="69"/>
      <c r="O40" s="70" t="s">
        <v>16</v>
      </c>
      <c r="P40" s="71"/>
      <c r="Q40" s="72"/>
      <c r="R40" s="72"/>
      <c r="S40" s="72"/>
      <c r="T40" s="72"/>
    </row>
    <row r="41" spans="1:23" x14ac:dyDescent="0.35">
      <c r="A41" s="73"/>
      <c r="B41" s="74" t="s">
        <v>54</v>
      </c>
      <c r="C41" s="74" t="s">
        <v>55</v>
      </c>
      <c r="D41" s="74" t="s">
        <v>56</v>
      </c>
      <c r="E41" s="74" t="s">
        <v>55</v>
      </c>
      <c r="F41" s="74" t="s">
        <v>56</v>
      </c>
      <c r="G41" s="74" t="s">
        <v>55</v>
      </c>
      <c r="H41" s="74" t="s">
        <v>56</v>
      </c>
      <c r="I41" s="74" t="s">
        <v>55</v>
      </c>
      <c r="J41" s="74" t="s">
        <v>56</v>
      </c>
      <c r="K41" s="74" t="s">
        <v>55</v>
      </c>
      <c r="L41" s="74" t="s">
        <v>56</v>
      </c>
      <c r="M41" s="74" t="s">
        <v>55</v>
      </c>
      <c r="N41" s="74" t="s">
        <v>56</v>
      </c>
      <c r="O41" s="74" t="s">
        <v>25</v>
      </c>
      <c r="P41" s="74" t="s">
        <v>56</v>
      </c>
      <c r="Q41" s="75"/>
      <c r="R41" s="75"/>
      <c r="S41" s="75"/>
      <c r="T41" s="75"/>
    </row>
    <row r="42" spans="1:23" x14ac:dyDescent="0.35">
      <c r="A42" s="76">
        <v>1</v>
      </c>
      <c r="B42" s="77" t="s">
        <v>57</v>
      </c>
      <c r="C42" s="78">
        <f>C44+C45</f>
        <v>5614360.5399999991</v>
      </c>
      <c r="D42" s="79"/>
      <c r="E42" s="78">
        <f>E44+E45</f>
        <v>5518971.7799999993</v>
      </c>
      <c r="F42" s="79"/>
      <c r="G42" s="78">
        <f>G44+G45</f>
        <v>6787510.9999999991</v>
      </c>
      <c r="H42" s="79"/>
      <c r="I42" s="78">
        <f>I44+I45</f>
        <v>7073455.9999999991</v>
      </c>
      <c r="J42" s="79"/>
      <c r="K42" s="78">
        <f>K44+K45</f>
        <v>4540128.0999999996</v>
      </c>
      <c r="L42" s="79"/>
      <c r="M42" s="78">
        <f>M44+M45</f>
        <v>1640029.2</v>
      </c>
      <c r="N42" s="79"/>
      <c r="O42" s="78">
        <f>C42+E42+G42+I42+K42+M42</f>
        <v>31174456.619999994</v>
      </c>
      <c r="P42" s="79"/>
      <c r="Q42" s="80"/>
      <c r="R42" s="81"/>
      <c r="S42" s="82"/>
      <c r="T42" s="80"/>
      <c r="W42" s="9"/>
    </row>
    <row r="43" spans="1:23" x14ac:dyDescent="0.35">
      <c r="A43" s="76">
        <v>2</v>
      </c>
      <c r="B43" s="77" t="s">
        <v>58</v>
      </c>
      <c r="C43" s="78">
        <f>C42</f>
        <v>5614360.5399999991</v>
      </c>
      <c r="D43" s="83">
        <v>1</v>
      </c>
      <c r="E43" s="78">
        <f>E42</f>
        <v>5518971.7799999993</v>
      </c>
      <c r="F43" s="83">
        <v>1</v>
      </c>
      <c r="G43" s="78">
        <f>G42</f>
        <v>6787510.9999999991</v>
      </c>
      <c r="H43" s="83">
        <v>1</v>
      </c>
      <c r="I43" s="78">
        <f>I42</f>
        <v>7073455.9999999991</v>
      </c>
      <c r="J43" s="83">
        <v>1</v>
      </c>
      <c r="K43" s="78">
        <f>K42</f>
        <v>4540128.0999999996</v>
      </c>
      <c r="L43" s="83">
        <v>1</v>
      </c>
      <c r="M43" s="78">
        <f>M42</f>
        <v>1640029.2</v>
      </c>
      <c r="N43" s="83">
        <v>1</v>
      </c>
      <c r="O43" s="78">
        <f>O42</f>
        <v>31174456.619999994</v>
      </c>
      <c r="P43" s="83">
        <v>1</v>
      </c>
      <c r="Q43" s="80"/>
      <c r="R43" s="81"/>
      <c r="S43" s="82"/>
      <c r="T43" s="80"/>
      <c r="W43" s="9"/>
    </row>
    <row r="44" spans="1:23" x14ac:dyDescent="0.35">
      <c r="A44" s="84" t="s">
        <v>59</v>
      </c>
      <c r="B44" s="85" t="s">
        <v>60</v>
      </c>
      <c r="C44" s="86">
        <f>C34*70%</f>
        <v>3930052.3779999996</v>
      </c>
      <c r="D44" s="83">
        <v>0.7</v>
      </c>
      <c r="E44" s="86">
        <f>D34*70%</f>
        <v>3863280.2459999993</v>
      </c>
      <c r="F44" s="83">
        <v>0.7</v>
      </c>
      <c r="G44" s="86">
        <f>E34*70%</f>
        <v>4751257.6999999993</v>
      </c>
      <c r="H44" s="83">
        <v>0.7</v>
      </c>
      <c r="I44" s="86">
        <f>F34*70%</f>
        <v>4951419.1999999993</v>
      </c>
      <c r="J44" s="83">
        <v>0.7</v>
      </c>
      <c r="K44" s="86">
        <f>G34*70%</f>
        <v>3178089.6699999995</v>
      </c>
      <c r="L44" s="83">
        <v>0.7</v>
      </c>
      <c r="M44" s="86">
        <f>H34*70%</f>
        <v>1148020.44</v>
      </c>
      <c r="N44" s="83">
        <v>0.7</v>
      </c>
      <c r="O44" s="86">
        <f>C44+E44+G44+I44+K44+M44</f>
        <v>21822119.633999996</v>
      </c>
      <c r="P44" s="83">
        <v>0.7</v>
      </c>
      <c r="R44" s="87"/>
      <c r="T44" s="88"/>
    </row>
    <row r="45" spans="1:23" x14ac:dyDescent="0.35">
      <c r="A45" s="89" t="s">
        <v>61</v>
      </c>
      <c r="B45" s="50" t="s">
        <v>62</v>
      </c>
      <c r="C45" s="86">
        <f>C34*30%</f>
        <v>1684308.162</v>
      </c>
      <c r="D45" s="83">
        <v>0.3</v>
      </c>
      <c r="E45" s="86">
        <f>D34*30%</f>
        <v>1655691.5339999998</v>
      </c>
      <c r="F45" s="83">
        <v>0.3</v>
      </c>
      <c r="G45" s="86">
        <f>E34*30%</f>
        <v>2036253.2999999998</v>
      </c>
      <c r="H45" s="83">
        <v>0.3</v>
      </c>
      <c r="I45" s="86">
        <f>F34*30%</f>
        <v>2122036.7999999998</v>
      </c>
      <c r="J45" s="83">
        <v>0.3</v>
      </c>
      <c r="K45" s="86">
        <f>G34*30%</f>
        <v>1362038.43</v>
      </c>
      <c r="L45" s="83">
        <v>0.3</v>
      </c>
      <c r="M45" s="86">
        <f>H34*30%</f>
        <v>492008.75999999995</v>
      </c>
      <c r="N45" s="83">
        <v>0.3</v>
      </c>
      <c r="O45" s="78">
        <f>C45+E45+G45+I45+K45+M45</f>
        <v>9352336.9859999996</v>
      </c>
      <c r="P45" s="83">
        <v>0.3</v>
      </c>
      <c r="Q45" s="80"/>
      <c r="R45" s="90"/>
      <c r="S45" s="80"/>
      <c r="T45" s="90"/>
      <c r="W45" s="9"/>
    </row>
    <row r="46" spans="1:23" x14ac:dyDescent="0.35">
      <c r="A46" s="57"/>
      <c r="B46" s="58"/>
      <c r="C46" s="60"/>
      <c r="D46" s="61"/>
      <c r="E46" s="61"/>
      <c r="F46" s="61"/>
      <c r="G46" s="61"/>
      <c r="H46" s="61"/>
      <c r="I46" s="1"/>
      <c r="J46" s="1"/>
      <c r="K46" s="57"/>
      <c r="L46" s="58"/>
      <c r="M46" s="58"/>
      <c r="N46" s="58"/>
      <c r="O46" s="60"/>
      <c r="P46" s="61"/>
      <c r="Q46" s="61"/>
      <c r="R46" s="61"/>
      <c r="S46" s="61"/>
      <c r="T46" s="61"/>
    </row>
    <row r="47" spans="1:23" x14ac:dyDescent="0.35">
      <c r="A47" s="57"/>
      <c r="B47" s="58"/>
      <c r="C47" s="9"/>
      <c r="D47" s="61"/>
      <c r="E47" s="9"/>
      <c r="F47" s="61"/>
      <c r="G47" s="9"/>
      <c r="H47" s="61"/>
      <c r="I47" s="9"/>
      <c r="J47" s="1"/>
      <c r="K47" s="9"/>
      <c r="L47" s="58"/>
      <c r="M47" s="9"/>
      <c r="N47" s="58"/>
      <c r="O47" s="9"/>
      <c r="P47" s="61"/>
      <c r="Q47" s="61"/>
      <c r="R47" s="61"/>
      <c r="S47" s="61"/>
      <c r="T47" s="61"/>
    </row>
    <row r="48" spans="1:23" x14ac:dyDescent="0.35">
      <c r="A48" s="57"/>
      <c r="B48" s="58"/>
      <c r="C48" s="9"/>
      <c r="D48" s="1"/>
      <c r="E48" s="9"/>
      <c r="F48" s="1"/>
      <c r="G48" s="9"/>
      <c r="H48" s="1"/>
      <c r="I48" s="9"/>
      <c r="J48" s="1"/>
      <c r="K48" s="9"/>
      <c r="L48" s="58"/>
      <c r="M48" s="9"/>
      <c r="N48" s="58"/>
      <c r="O48" s="91"/>
      <c r="P48" s="61"/>
      <c r="Q48" s="61"/>
      <c r="R48" s="61"/>
      <c r="S48" s="61"/>
      <c r="T48" s="61"/>
    </row>
    <row r="49" spans="1:27" x14ac:dyDescent="0.35">
      <c r="A49" s="17"/>
      <c r="B49" s="92"/>
      <c r="C49" s="9"/>
      <c r="D49" s="1"/>
      <c r="E49" s="9"/>
      <c r="F49" s="1"/>
      <c r="G49" s="9"/>
      <c r="H49" s="1"/>
      <c r="I49" s="9"/>
      <c r="J49" s="1"/>
      <c r="K49" s="9"/>
      <c r="L49" s="58"/>
      <c r="M49" s="9"/>
      <c r="N49" s="58"/>
      <c r="O49" s="91"/>
      <c r="P49" s="61"/>
      <c r="Q49" s="61"/>
      <c r="R49" s="61"/>
      <c r="S49" s="61"/>
      <c r="T49" s="61"/>
    </row>
    <row r="50" spans="1:27" x14ac:dyDescent="0.35">
      <c r="A50" s="17"/>
      <c r="B50" s="92"/>
      <c r="C50" s="1"/>
      <c r="D50" s="1"/>
      <c r="E50" s="1"/>
      <c r="F50" s="1"/>
      <c r="G50" s="1"/>
      <c r="H50" s="1"/>
      <c r="I50" s="1"/>
      <c r="J50" s="1"/>
      <c r="K50" s="57"/>
      <c r="L50" s="91"/>
      <c r="M50" s="91"/>
      <c r="N50" s="91"/>
      <c r="O50" s="91"/>
      <c r="P50" s="61"/>
      <c r="Q50" s="61"/>
      <c r="R50" s="61"/>
      <c r="S50" s="61"/>
      <c r="T50" s="61"/>
    </row>
    <row r="51" spans="1:27" x14ac:dyDescent="0.35">
      <c r="A51" s="93"/>
      <c r="B51" s="92"/>
      <c r="C51" s="9"/>
      <c r="D51" s="9"/>
      <c r="E51" s="9"/>
      <c r="F51" s="1"/>
      <c r="G51" s="1"/>
      <c r="H51" s="1"/>
      <c r="I51" s="1"/>
      <c r="J51" s="1"/>
      <c r="K51" s="57"/>
      <c r="L51" s="58"/>
      <c r="M51" s="58"/>
      <c r="N51" s="58"/>
      <c r="O51" s="91"/>
      <c r="P51" s="61"/>
      <c r="Q51" s="61"/>
      <c r="R51" s="61"/>
      <c r="S51" s="61"/>
      <c r="T51" s="61"/>
      <c r="U51" s="9"/>
      <c r="V51" s="9"/>
      <c r="W51" s="9"/>
      <c r="X51" s="9"/>
      <c r="Y51" s="9"/>
      <c r="Z51" s="9"/>
    </row>
    <row r="52" spans="1:27" x14ac:dyDescent="0.35">
      <c r="A52" s="3"/>
      <c r="B52" s="3"/>
      <c r="I52" s="1"/>
      <c r="J52" s="1"/>
      <c r="K52" s="57"/>
      <c r="L52" s="58"/>
      <c r="M52" s="58"/>
      <c r="N52" s="58"/>
      <c r="O52" s="60"/>
      <c r="P52" s="61"/>
      <c r="Q52" s="61"/>
      <c r="R52" s="61"/>
      <c r="S52" s="61"/>
      <c r="T52" s="61"/>
      <c r="U52" s="9"/>
      <c r="V52" s="9"/>
      <c r="W52" s="9"/>
      <c r="X52" s="9"/>
      <c r="Y52" s="9"/>
      <c r="Z52" s="9"/>
    </row>
    <row r="53" spans="1:27" x14ac:dyDescent="0.35">
      <c r="A53" s="94"/>
      <c r="B53" s="95"/>
      <c r="C53" s="72"/>
      <c r="D53" s="72"/>
      <c r="E53" s="72"/>
      <c r="F53" s="72"/>
      <c r="G53" s="72"/>
      <c r="H53" s="72"/>
      <c r="I53" s="1"/>
      <c r="J53" s="1"/>
      <c r="K53" s="57"/>
      <c r="L53" s="58"/>
      <c r="M53" s="58"/>
      <c r="N53" s="58"/>
      <c r="O53" s="60"/>
      <c r="P53" s="61"/>
      <c r="Q53" s="61"/>
      <c r="R53" s="61"/>
      <c r="S53" s="61"/>
      <c r="T53" s="61"/>
      <c r="U53" s="9"/>
      <c r="V53" s="9"/>
      <c r="W53" s="9"/>
      <c r="X53" s="9"/>
      <c r="Y53" s="9"/>
      <c r="Z53" s="9"/>
    </row>
    <row r="54" spans="1:27" x14ac:dyDescent="0.35">
      <c r="A54" s="96"/>
      <c r="B54" s="35"/>
      <c r="C54" s="97"/>
      <c r="D54" s="97"/>
      <c r="E54" s="97"/>
      <c r="F54" s="97"/>
      <c r="G54" s="97"/>
      <c r="H54" s="97"/>
      <c r="I54" s="1"/>
      <c r="J54" s="1"/>
      <c r="K54" s="57"/>
      <c r="L54" s="58"/>
      <c r="M54" s="58"/>
      <c r="N54" s="58"/>
      <c r="O54" s="60"/>
      <c r="P54" s="61"/>
      <c r="Q54" s="61"/>
      <c r="R54" s="61"/>
      <c r="S54" s="61"/>
      <c r="T54" s="61"/>
      <c r="U54" s="9"/>
      <c r="V54" s="9"/>
      <c r="W54" s="9"/>
      <c r="X54" s="9"/>
      <c r="Y54" s="9"/>
      <c r="Z54" s="9"/>
      <c r="AA54" s="98"/>
    </row>
    <row r="55" spans="1:27" x14ac:dyDescent="0.35">
      <c r="A55" s="99"/>
      <c r="B55" s="36"/>
      <c r="C55" s="41"/>
      <c r="D55" s="11"/>
      <c r="E55" s="41"/>
      <c r="F55" s="11"/>
      <c r="G55" s="41"/>
      <c r="H55" s="11"/>
      <c r="I55" s="1"/>
      <c r="J55" s="1"/>
      <c r="K55" s="57"/>
      <c r="L55" s="58"/>
      <c r="M55" s="58"/>
      <c r="N55" s="58"/>
      <c r="O55" s="60"/>
      <c r="P55" s="61"/>
      <c r="Q55" s="61"/>
      <c r="R55" s="61"/>
      <c r="S55" s="61"/>
      <c r="T55" s="61"/>
    </row>
    <row r="56" spans="1:27" x14ac:dyDescent="0.35">
      <c r="A56" s="57"/>
      <c r="B56" s="100"/>
      <c r="C56" s="101"/>
      <c r="D56" s="101"/>
      <c r="E56" s="101"/>
      <c r="F56" s="101"/>
      <c r="G56" s="101"/>
      <c r="H56" s="102"/>
      <c r="I56" s="1"/>
      <c r="J56" s="1"/>
      <c r="K56" s="57"/>
      <c r="L56" s="58"/>
      <c r="M56" s="58"/>
      <c r="N56" s="58"/>
      <c r="O56" s="60"/>
      <c r="P56" s="61"/>
      <c r="Q56" s="61"/>
      <c r="R56" s="61"/>
      <c r="S56" s="61"/>
      <c r="T56" s="61"/>
    </row>
    <row r="57" spans="1:27" x14ac:dyDescent="0.35">
      <c r="A57" s="103"/>
      <c r="B57" s="104"/>
      <c r="C57" s="61"/>
      <c r="D57" s="61"/>
      <c r="E57" s="61"/>
      <c r="F57" s="61"/>
      <c r="G57" s="61"/>
      <c r="H57" s="105"/>
      <c r="I57" s="1"/>
      <c r="J57" s="1"/>
      <c r="K57" s="57"/>
      <c r="L57" s="58"/>
      <c r="M57" s="58"/>
      <c r="N57" s="58"/>
      <c r="O57" s="60"/>
      <c r="P57" s="61"/>
      <c r="Q57" s="61"/>
      <c r="R57" s="61"/>
      <c r="S57" s="61"/>
      <c r="T57" s="61"/>
    </row>
    <row r="58" spans="1:27" x14ac:dyDescent="0.35">
      <c r="A58" s="103"/>
      <c r="B58" s="104"/>
      <c r="C58" s="61"/>
      <c r="D58" s="61"/>
      <c r="E58" s="61"/>
      <c r="F58" s="61"/>
      <c r="G58" s="61"/>
      <c r="H58" s="105"/>
      <c r="I58" s="1"/>
      <c r="J58" s="1"/>
      <c r="K58" s="57"/>
      <c r="L58" s="58"/>
      <c r="M58" s="58"/>
      <c r="N58" s="58"/>
      <c r="O58" s="60"/>
      <c r="P58" s="61"/>
      <c r="Q58" s="61"/>
      <c r="R58" s="61"/>
      <c r="S58" s="61"/>
      <c r="T58" s="61"/>
    </row>
    <row r="59" spans="1:27" x14ac:dyDescent="0.35">
      <c r="A59" s="57"/>
      <c r="B59" s="62"/>
      <c r="C59" s="101"/>
      <c r="D59" s="101"/>
      <c r="E59" s="101"/>
      <c r="F59" s="101"/>
      <c r="G59" s="101"/>
      <c r="H59" s="102"/>
      <c r="I59" s="1"/>
      <c r="J59" s="1"/>
      <c r="K59" s="57"/>
      <c r="L59" s="58"/>
      <c r="M59" s="58"/>
      <c r="N59" s="58"/>
      <c r="O59" s="60"/>
      <c r="P59" s="61"/>
      <c r="Q59" s="61"/>
      <c r="R59" s="61"/>
      <c r="S59" s="61"/>
      <c r="T59" s="61"/>
    </row>
    <row r="60" spans="1:27" x14ac:dyDescent="0.35">
      <c r="A60" s="57"/>
      <c r="B60" s="62"/>
      <c r="C60" s="61"/>
      <c r="D60" s="106"/>
      <c r="E60" s="61"/>
      <c r="F60" s="106"/>
      <c r="G60" s="101"/>
      <c r="H60" s="61"/>
      <c r="I60" s="1"/>
      <c r="J60" s="1"/>
      <c r="K60" s="57"/>
      <c r="L60" s="58"/>
      <c r="M60" s="58"/>
      <c r="N60" s="58"/>
      <c r="O60" s="60"/>
      <c r="P60" s="61"/>
      <c r="Q60" s="61"/>
      <c r="R60" s="61"/>
      <c r="S60" s="61"/>
      <c r="T60" s="61"/>
    </row>
    <row r="61" spans="1:27" x14ac:dyDescent="0.35">
      <c r="A61" s="57"/>
      <c r="B61" s="62"/>
      <c r="C61" s="61"/>
      <c r="D61" s="106"/>
      <c r="E61" s="61"/>
      <c r="F61" s="106"/>
      <c r="G61" s="61"/>
      <c r="H61" s="61"/>
      <c r="I61" s="1"/>
      <c r="J61" s="1"/>
      <c r="K61" s="57"/>
      <c r="L61" s="58"/>
      <c r="M61" s="58"/>
      <c r="N61" s="58"/>
      <c r="O61" s="60"/>
      <c r="P61" s="61"/>
      <c r="Q61" s="61"/>
      <c r="R61" s="61"/>
      <c r="S61" s="61"/>
      <c r="T61" s="61"/>
    </row>
    <row r="62" spans="1:27" x14ac:dyDescent="0.35">
      <c r="A62" s="57"/>
      <c r="B62" s="62"/>
      <c r="C62" s="101"/>
      <c r="D62" s="61"/>
      <c r="E62" s="61"/>
      <c r="F62" s="61"/>
      <c r="G62" s="61"/>
      <c r="H62" s="61"/>
      <c r="I62" s="1"/>
      <c r="J62" s="1"/>
      <c r="K62" s="57"/>
      <c r="L62" s="58"/>
      <c r="M62" s="58"/>
      <c r="N62" s="58"/>
      <c r="O62" s="60"/>
      <c r="P62" s="61"/>
      <c r="Q62" s="61"/>
      <c r="R62" s="61"/>
      <c r="S62" s="61"/>
      <c r="T62" s="61"/>
    </row>
    <row r="63" spans="1:27" x14ac:dyDescent="0.35">
      <c r="A63" s="57"/>
      <c r="B63" s="62"/>
      <c r="C63" s="61"/>
      <c r="D63" s="61"/>
      <c r="E63" s="61"/>
      <c r="F63" s="61"/>
      <c r="G63" s="61"/>
      <c r="H63" s="61"/>
      <c r="I63" s="1"/>
      <c r="J63" s="1"/>
      <c r="K63" s="57"/>
      <c r="L63" s="58"/>
      <c r="M63" s="58"/>
      <c r="N63" s="58"/>
      <c r="O63" s="60"/>
      <c r="P63" s="61"/>
      <c r="Q63" s="61"/>
      <c r="R63" s="61"/>
      <c r="S63" s="61"/>
      <c r="T63" s="61"/>
    </row>
    <row r="64" spans="1:27" x14ac:dyDescent="0.35">
      <c r="A64" s="57"/>
      <c r="B64" s="58"/>
      <c r="C64" s="107"/>
      <c r="D64" s="61"/>
      <c r="E64" s="61"/>
      <c r="F64" s="61"/>
      <c r="G64" s="61"/>
      <c r="H64" s="61"/>
      <c r="I64" s="1"/>
      <c r="J64" s="1"/>
      <c r="K64" s="57"/>
      <c r="L64" s="58"/>
      <c r="M64" s="58"/>
      <c r="N64" s="58"/>
      <c r="O64" s="60"/>
      <c r="P64" s="61"/>
      <c r="Q64" s="61"/>
      <c r="R64" s="61"/>
      <c r="S64" s="61"/>
      <c r="T64" s="61"/>
    </row>
    <row r="65" spans="1:21" x14ac:dyDescent="0.35">
      <c r="A65" s="57"/>
      <c r="B65" s="58"/>
      <c r="C65" s="60"/>
      <c r="D65" s="61"/>
      <c r="E65" s="61"/>
      <c r="F65" s="61"/>
      <c r="G65" s="61"/>
      <c r="H65" s="61"/>
      <c r="I65" s="1"/>
      <c r="J65" s="1"/>
      <c r="K65" s="57"/>
      <c r="L65" s="58"/>
      <c r="M65" s="58"/>
      <c r="N65" s="58"/>
      <c r="O65" s="60"/>
      <c r="P65" s="61"/>
      <c r="Q65" s="61"/>
      <c r="R65" s="61"/>
      <c r="S65" s="61"/>
      <c r="T65" s="61"/>
    </row>
    <row r="66" spans="1:21" x14ac:dyDescent="0.35">
      <c r="A66" s="57"/>
      <c r="B66" s="58"/>
      <c r="C66" s="60"/>
      <c r="D66" s="61"/>
      <c r="E66" s="61"/>
      <c r="F66" s="61"/>
      <c r="G66" s="61"/>
      <c r="H66" s="61"/>
      <c r="I66" s="1"/>
      <c r="J66" s="1"/>
      <c r="K66" s="57"/>
      <c r="L66" s="58"/>
      <c r="M66" s="58"/>
      <c r="N66" s="58"/>
      <c r="O66" s="60"/>
      <c r="P66" s="61"/>
      <c r="Q66" s="61"/>
      <c r="R66" s="61"/>
      <c r="S66" s="61"/>
      <c r="T66" s="61"/>
    </row>
    <row r="67" spans="1:21" x14ac:dyDescent="0.35">
      <c r="A67" s="57"/>
      <c r="B67" s="65"/>
    </row>
    <row r="69" spans="1:21" x14ac:dyDescent="0.35">
      <c r="B69" s="95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108"/>
      <c r="N69" s="108"/>
      <c r="O69" s="72"/>
      <c r="P69" s="72"/>
      <c r="Q69" s="108"/>
      <c r="R69" s="108"/>
      <c r="S69" s="108"/>
      <c r="T69" s="108"/>
    </row>
    <row r="70" spans="1:21" x14ac:dyDescent="0.35">
      <c r="A70" s="2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</row>
    <row r="71" spans="1:21" x14ac:dyDescent="0.35">
      <c r="A71" s="109"/>
      <c r="B71" s="11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</row>
    <row r="72" spans="1:21" x14ac:dyDescent="0.35">
      <c r="A72" s="109"/>
      <c r="B72" s="111"/>
      <c r="C72" s="80"/>
      <c r="D72" s="90"/>
      <c r="E72" s="80"/>
      <c r="F72" s="90"/>
      <c r="G72" s="80"/>
      <c r="H72" s="90"/>
      <c r="I72" s="80"/>
      <c r="J72" s="90"/>
      <c r="K72" s="80"/>
      <c r="L72" s="90"/>
      <c r="M72" s="90"/>
      <c r="N72" s="90"/>
      <c r="O72" s="80"/>
      <c r="P72" s="90"/>
      <c r="Q72" s="80"/>
      <c r="R72" s="90"/>
      <c r="S72" s="90"/>
      <c r="T72" s="90"/>
    </row>
    <row r="73" spans="1:21" x14ac:dyDescent="0.35">
      <c r="A73" s="112"/>
      <c r="B73" s="113"/>
      <c r="D73" s="114"/>
      <c r="F73" s="114"/>
      <c r="H73" s="114"/>
      <c r="J73" s="114"/>
      <c r="L73" s="114"/>
      <c r="M73" s="88"/>
      <c r="N73" s="88"/>
      <c r="P73" s="114"/>
      <c r="R73" s="114"/>
      <c r="S73" s="88"/>
      <c r="T73" s="88"/>
    </row>
    <row r="74" spans="1:21" x14ac:dyDescent="0.35">
      <c r="A74" s="112"/>
      <c r="B74" s="115"/>
      <c r="D74" s="114"/>
      <c r="F74" s="114"/>
      <c r="H74" s="114"/>
      <c r="J74" s="114"/>
      <c r="L74" s="114"/>
      <c r="M74" s="88"/>
      <c r="N74" s="88"/>
      <c r="P74" s="114"/>
      <c r="R74" s="114"/>
      <c r="S74" s="88"/>
      <c r="T74" s="88"/>
    </row>
    <row r="75" spans="1:21" x14ac:dyDescent="0.35">
      <c r="A75" s="116"/>
      <c r="B75" s="62"/>
      <c r="C75" s="80"/>
      <c r="D75" s="90"/>
      <c r="E75" s="80"/>
      <c r="F75" s="90"/>
      <c r="G75" s="80"/>
      <c r="H75" s="90"/>
      <c r="I75" s="80"/>
      <c r="J75" s="90"/>
      <c r="K75" s="80"/>
      <c r="L75" s="90"/>
      <c r="M75" s="90"/>
      <c r="N75" s="90"/>
      <c r="O75" s="80"/>
      <c r="P75" s="90"/>
      <c r="Q75" s="80"/>
      <c r="R75" s="90"/>
      <c r="S75" s="90"/>
      <c r="T75" s="90"/>
    </row>
    <row r="76" spans="1:21" x14ac:dyDescent="0.35">
      <c r="A76" s="117"/>
      <c r="B76" s="115"/>
      <c r="D76" s="114"/>
      <c r="F76" s="114"/>
      <c r="H76" s="114"/>
      <c r="J76" s="114"/>
      <c r="L76" s="114"/>
      <c r="M76" s="88"/>
      <c r="N76" s="88"/>
      <c r="P76" s="114"/>
      <c r="R76" s="114"/>
      <c r="S76" s="88"/>
      <c r="T76" s="88"/>
    </row>
    <row r="77" spans="1:21" x14ac:dyDescent="0.35">
      <c r="A77" s="117"/>
      <c r="B77" s="115"/>
      <c r="D77" s="114"/>
      <c r="F77" s="114"/>
      <c r="H77" s="114"/>
      <c r="J77" s="114"/>
      <c r="L77" s="114"/>
      <c r="M77" s="88"/>
      <c r="N77" s="88"/>
      <c r="P77" s="114"/>
      <c r="R77" s="114"/>
      <c r="S77" s="88"/>
      <c r="T77" s="88"/>
    </row>
    <row r="78" spans="1:21" x14ac:dyDescent="0.35">
      <c r="A78" s="57"/>
      <c r="B78" s="58"/>
      <c r="C78" s="60"/>
      <c r="D78" s="61"/>
      <c r="E78" s="61"/>
      <c r="F78" s="61"/>
      <c r="G78" s="61"/>
      <c r="H78" s="61"/>
      <c r="I78" s="1"/>
      <c r="J78" s="1"/>
      <c r="K78" s="57"/>
      <c r="L78" s="58"/>
      <c r="M78" s="58"/>
      <c r="N78" s="58"/>
      <c r="O78" s="60"/>
      <c r="P78" s="61"/>
      <c r="Q78" s="61"/>
      <c r="R78" s="61"/>
      <c r="S78" s="61"/>
      <c r="T78" s="61"/>
    </row>
    <row r="79" spans="1:21" x14ac:dyDescent="0.35">
      <c r="A79" s="57"/>
      <c r="B79" s="58"/>
      <c r="C79" s="60"/>
      <c r="D79" s="61"/>
      <c r="E79" s="61"/>
      <c r="F79" s="61"/>
      <c r="G79" s="61"/>
      <c r="H79" s="61"/>
      <c r="I79" s="1"/>
      <c r="J79" s="1"/>
      <c r="K79" s="57"/>
      <c r="L79" s="58"/>
      <c r="M79" s="58"/>
      <c r="N79" s="58"/>
      <c r="O79" s="60"/>
      <c r="P79" s="61"/>
      <c r="Q79" s="61"/>
      <c r="R79" s="61"/>
      <c r="S79" s="61"/>
      <c r="T79" s="61"/>
    </row>
    <row r="80" spans="1:21" x14ac:dyDescent="0.35">
      <c r="P80" s="1"/>
      <c r="Q80" s="1"/>
      <c r="R80" s="1"/>
      <c r="S80" s="1"/>
      <c r="T80" s="1"/>
      <c r="U80" s="9"/>
    </row>
    <row r="81" spans="1:25" x14ac:dyDescent="0.35">
      <c r="P81" s="1"/>
      <c r="Q81" s="1"/>
      <c r="R81" s="1"/>
      <c r="S81" s="1"/>
      <c r="T81" s="1"/>
      <c r="U81" s="9"/>
    </row>
    <row r="82" spans="1:25" x14ac:dyDescent="0.3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9"/>
    </row>
    <row r="83" spans="1:25" x14ac:dyDescent="0.3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5" x14ac:dyDescent="0.3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9"/>
    </row>
    <row r="85" spans="1:25" s="2" customFormat="1" x14ac:dyDescent="0.35">
      <c r="X85" s="65"/>
    </row>
    <row r="86" spans="1:25" s="18" customFormat="1" ht="15" x14ac:dyDescent="0.3"/>
    <row r="87" spans="1:25" s="18" customFormat="1" ht="15" x14ac:dyDescent="0.3"/>
    <row r="88" spans="1:25" ht="12.75" customHeight="1" x14ac:dyDescent="0.3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W88" s="3"/>
    </row>
    <row r="89" spans="1:25" x14ac:dyDescent="0.35">
      <c r="B89" s="1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s="18" customFormat="1" ht="15" x14ac:dyDescent="0.3"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</row>
    <row r="91" spans="1:25" x14ac:dyDescent="0.35">
      <c r="B91" s="1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3"/>
      <c r="X91" s="9"/>
      <c r="Y91" s="9"/>
    </row>
    <row r="92" spans="1:25" x14ac:dyDescent="0.3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W92" s="118"/>
    </row>
    <row r="94" spans="1:25" ht="18.5" x14ac:dyDescent="0.35">
      <c r="A94" s="119"/>
    </row>
    <row r="96" spans="1:25" x14ac:dyDescent="0.3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</sheetData>
  <mergeCells count="44">
    <mergeCell ref="R73:R74"/>
    <mergeCell ref="D76:D77"/>
    <mergeCell ref="F76:F77"/>
    <mergeCell ref="H76:H77"/>
    <mergeCell ref="J76:J77"/>
    <mergeCell ref="L76:L77"/>
    <mergeCell ref="P76:P77"/>
    <mergeCell ref="R76:R77"/>
    <mergeCell ref="K69:L69"/>
    <mergeCell ref="O69:P69"/>
    <mergeCell ref="D73:D74"/>
    <mergeCell ref="F73:F74"/>
    <mergeCell ref="H73:H74"/>
    <mergeCell ref="J73:J74"/>
    <mergeCell ref="L73:L74"/>
    <mergeCell ref="P73:P74"/>
    <mergeCell ref="D60:D61"/>
    <mergeCell ref="F60:F61"/>
    <mergeCell ref="C69:D69"/>
    <mergeCell ref="E69:F69"/>
    <mergeCell ref="G69:H69"/>
    <mergeCell ref="I69:J69"/>
    <mergeCell ref="O40:P40"/>
    <mergeCell ref="Q40:R40"/>
    <mergeCell ref="S40:T40"/>
    <mergeCell ref="C53:D53"/>
    <mergeCell ref="E53:F53"/>
    <mergeCell ref="G53:H53"/>
    <mergeCell ref="K14:M14"/>
    <mergeCell ref="D17:H17"/>
    <mergeCell ref="K17:M17"/>
    <mergeCell ref="A18:A19"/>
    <mergeCell ref="C40:D40"/>
    <mergeCell ref="E40:F40"/>
    <mergeCell ref="G40:H40"/>
    <mergeCell ref="I40:J40"/>
    <mergeCell ref="K40:L40"/>
    <mergeCell ref="M40:N40"/>
    <mergeCell ref="I1:M1"/>
    <mergeCell ref="K2:M2"/>
    <mergeCell ref="I3:M3"/>
    <mergeCell ref="K5:M5"/>
    <mergeCell ref="K8:M8"/>
    <mergeCell ref="K11:M11"/>
  </mergeCells>
  <pageMargins left="0.74803149606299213" right="0.74803149606299213" top="0.98425196850393704" bottom="0.98425196850393704" header="0.51181102362204722" footer="0.51181102362204722"/>
  <pageSetup paperSize="9" scale="65"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THP ESF</vt:lpstr>
      <vt:lpstr>'THP ESF'!Prindiala</vt:lpstr>
    </vt:vector>
  </TitlesOfParts>
  <Company>Eesti Tootukassa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Poolakese</dc:creator>
  <cp:lastModifiedBy>Angela Poolakese</cp:lastModifiedBy>
  <dcterms:created xsi:type="dcterms:W3CDTF">2026-06-08T10:08:04Z</dcterms:created>
  <dcterms:modified xsi:type="dcterms:W3CDTF">2026-06-08T11:43:42Z</dcterms:modified>
</cp:coreProperties>
</file>